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4 - Produkter\Dokument\MIOTY\LAN-MIOTY-G2-DC-NO\"/>
    </mc:Choice>
  </mc:AlternateContent>
  <xr:revisionPtr revIDLastSave="0" documentId="13_ncr:1_{04163338-46D3-42F6-8DD3-24D1A3220F54}" xr6:coauthVersionLast="47" xr6:coauthVersionMax="47" xr10:uidLastSave="{00000000-0000-0000-0000-000000000000}"/>
  <bookViews>
    <workbookView xWindow="-120" yWindow="-120" windowWidth="38640" windowHeight="21240" xr2:uid="{12C1B8BF-AAAC-4DF4-B99E-4C45A5B8826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K23" i="1"/>
  <c r="L23" i="1" s="1"/>
  <c r="M23" i="1" s="1"/>
  <c r="N23" i="1" s="1"/>
  <c r="M24" i="1"/>
  <c r="N24" i="1" s="1"/>
  <c r="L24" i="1"/>
  <c r="K24" i="1"/>
  <c r="K19" i="1"/>
  <c r="L19" i="1" s="1"/>
  <c r="M19" i="1" s="1"/>
  <c r="N19" i="1" s="1"/>
  <c r="K20" i="1"/>
  <c r="L20" i="1" s="1"/>
  <c r="M20" i="1" s="1"/>
  <c r="N20" i="1" s="1"/>
  <c r="K8" i="1"/>
  <c r="L8" i="1" s="1"/>
  <c r="M8" i="1" s="1"/>
  <c r="N8" i="1" s="1"/>
  <c r="K22" i="1"/>
  <c r="L22" i="1" s="1"/>
  <c r="M22" i="1" s="1"/>
  <c r="N22" i="1" s="1"/>
  <c r="K7" i="1"/>
  <c r="L7" i="1" s="1"/>
  <c r="M7" i="1" s="1"/>
  <c r="N27" i="1" l="1"/>
</calcChain>
</file>

<file path=xl/sharedStrings.xml><?xml version="1.0" encoding="utf-8"?>
<sst xmlns="http://schemas.openxmlformats.org/spreadsheetml/2006/main" count="81" uniqueCount="66">
  <si>
    <t>Index</t>
  </si>
  <si>
    <t>Name</t>
  </si>
  <si>
    <t>Val</t>
  </si>
  <si>
    <t xml:space="preserve">Interger </t>
  </si>
  <si>
    <t>Numeric</t>
  </si>
  <si>
    <t>Min</t>
  </si>
  <si>
    <t>Max</t>
  </si>
  <si>
    <t>Resolution</t>
  </si>
  <si>
    <t>unsigned</t>
  </si>
  <si>
    <t>Unit</t>
  </si>
  <si>
    <t>V</t>
  </si>
  <si>
    <t>Uplink</t>
  </si>
  <si>
    <t>%01</t>
  </si>
  <si>
    <t>Lansen MIOTY protocol description</t>
  </si>
  <si>
    <t>Needed bits</t>
  </si>
  <si>
    <t>Max Min calc</t>
  </si>
  <si>
    <t>Calculations</t>
  </si>
  <si>
    <t>Needed values</t>
  </si>
  <si>
    <t>Full bits</t>
  </si>
  <si>
    <t>op_years</t>
  </si>
  <si>
    <t>run_time</t>
  </si>
  <si>
    <t>low_batt</t>
  </si>
  <si>
    <t>async_message</t>
  </si>
  <si>
    <t>Message sent due to change in alarm condition</t>
  </si>
  <si>
    <t>Low battery detected</t>
  </si>
  <si>
    <t>Current battery voltage</t>
  </si>
  <si>
    <t>battery_voltage</t>
  </si>
  <si>
    <t>Y</t>
  </si>
  <si>
    <t>minutes</t>
  </si>
  <si>
    <t>duration_last_alarm</t>
  </si>
  <si>
    <t>minuter</t>
  </si>
  <si>
    <t>minutes_since_last_alarm</t>
  </si>
  <si>
    <t>last_alarm_input</t>
  </si>
  <si>
    <t>total_openings_port_1</t>
  </si>
  <si>
    <t>currently_alarm_on_port_1</t>
  </si>
  <si>
    <t>5min_alarm_on_port_1</t>
  </si>
  <si>
    <t>10min_alarm_on_port_1</t>
  </si>
  <si>
    <t>1h_alarm_on_port_1</t>
  </si>
  <si>
    <t>24h_alarm_on_port_1</t>
  </si>
  <si>
    <t>Number of openings of port 1</t>
  </si>
  <si>
    <t>There is currently an alarm on port 1</t>
  </si>
  <si>
    <t>An alarm occurred in the past 5 minutes on port 1</t>
  </si>
  <si>
    <t>An alarm occurred in the past 10 minutes on port 1</t>
  </si>
  <si>
    <t>An alarm occurred in the past 24 hours on port 1</t>
  </si>
  <si>
    <t>An alarm occurred in the past 1 hours on port 1</t>
  </si>
  <si>
    <t>total_openings_port_0</t>
  </si>
  <si>
    <t>currently_alarm_on_port_0</t>
  </si>
  <si>
    <t>5min_alarm_on_port_0</t>
  </si>
  <si>
    <t>10min_alarm_on_port_0</t>
  </si>
  <si>
    <t>1h_alarm_on_port_0</t>
  </si>
  <si>
    <t>24h_alarm_on_port_0</t>
  </si>
  <si>
    <t>Number of openings of port 0</t>
  </si>
  <si>
    <t>There is currently an alarm on port 0</t>
  </si>
  <si>
    <t>An alarm occurred in the past 5 minutes on port 0</t>
  </si>
  <si>
    <t>An alarm occurred in the past 10 minutes on port 0</t>
  </si>
  <si>
    <t>An alarm occurred in the past 1 hours on port 0</t>
  </si>
  <si>
    <t>An alarm occurred in the past 24 hours on port 0</t>
  </si>
  <si>
    <t>0 = port 0, 1 = port 1</t>
  </si>
  <si>
    <t>Content</t>
  </si>
  <si>
    <r>
      <t xml:space="preserve">Number of minutes since last alarm. 
</t>
    </r>
    <r>
      <rPr>
        <b/>
        <sz val="11"/>
        <rFont val="Calibri"/>
        <family val="2"/>
        <scheme val="minor"/>
      </rPr>
      <t>NOTE</t>
    </r>
    <r>
      <rPr>
        <sz val="11"/>
        <rFont val="Calibri"/>
        <family val="2"/>
        <scheme val="minor"/>
      </rPr>
      <t>: Consider alarm on both channels</t>
    </r>
  </si>
  <si>
    <t>Ger 143 ändringar / dag</t>
  </si>
  <si>
    <t xml:space="preserve">Run time since power up. </t>
  </si>
  <si>
    <r>
      <t xml:space="preserve">Total run time of device. 
</t>
    </r>
    <r>
      <rPr>
        <b/>
        <sz val="11"/>
        <rFont val="Calibri"/>
        <family val="2"/>
        <scheme val="minor"/>
      </rPr>
      <t>NOTE</t>
    </r>
    <r>
      <rPr>
        <sz val="11"/>
        <rFont val="Calibri"/>
        <family val="2"/>
        <scheme val="minor"/>
      </rPr>
      <t>: Only parameter that does not reset if battery is removed and reinserted</t>
    </r>
  </si>
  <si>
    <r>
      <t xml:space="preserve">Number of minutes in last alarm state. 
</t>
    </r>
    <r>
      <rPr>
        <b/>
        <sz val="11"/>
        <rFont val="Calibri"/>
        <family val="2"/>
        <scheme val="minor"/>
      </rPr>
      <t>NOTE</t>
    </r>
    <r>
      <rPr>
        <sz val="11"/>
        <rFont val="Calibri"/>
        <family val="2"/>
        <scheme val="minor"/>
      </rPr>
      <t xml:space="preserve">: Consider alarm on both channels
</t>
    </r>
    <r>
      <rPr>
        <b/>
        <sz val="11"/>
        <rFont val="Calibri"/>
        <family val="2"/>
        <scheme val="minor"/>
      </rPr>
      <t>NOTE</t>
    </r>
    <r>
      <rPr>
        <sz val="11"/>
        <rFont val="Calibri"/>
        <family val="2"/>
        <scheme val="minor"/>
      </rPr>
      <t>: Counts up to 2880 minutes (two day)</t>
    </r>
  </si>
  <si>
    <t>"name":"LAN-MIOTY-G2-DC-NO",</t>
  </si>
  <si>
    <t>article:"LAN-920-0066",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</si>
</sst>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00B0F0"/>
        <bgColor indexed="64"/>
      </patternFill>
    </fill>
    <fill>
      <patternFill patternType="solid">
        <fgColor rgb="FF19E7E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5" fillId="9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6" fillId="5" borderId="0" xfId="4" applyFont="1" applyAlignment="1">
      <alignment horizontal="center" vertical="center"/>
    </xf>
    <xf numFmtId="0" fontId="6" fillId="7" borderId="0" xfId="3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2" borderId="1" xfId="1" applyFont="1" applyBorder="1" applyAlignment="1">
      <alignment horizontal="center" vertical="center"/>
    </xf>
    <xf numFmtId="0" fontId="6" fillId="2" borderId="2" xfId="1" applyFont="1" applyBorder="1" applyAlignment="1">
      <alignment horizontal="center" vertical="center"/>
    </xf>
    <xf numFmtId="0" fontId="6" fillId="0" borderId="2" xfId="5" applyFont="1" applyFill="1" applyBorder="1"/>
    <xf numFmtId="0" fontId="6" fillId="10" borderId="2" xfId="5" applyFont="1" applyFill="1" applyBorder="1" applyAlignment="1">
      <alignment horizontal="center" vertical="center"/>
    </xf>
    <xf numFmtId="49" fontId="6" fillId="10" borderId="2" xfId="5" applyNumberFormat="1" applyFont="1" applyFill="1" applyBorder="1" applyAlignment="1">
      <alignment horizontal="center" vertical="center"/>
    </xf>
    <xf numFmtId="0" fontId="6" fillId="8" borderId="2" xfId="5" applyFont="1" applyFill="1" applyBorder="1" applyAlignment="1">
      <alignment horizontal="center" vertical="center"/>
    </xf>
    <xf numFmtId="0" fontId="6" fillId="2" borderId="1" xfId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top"/>
    </xf>
    <xf numFmtId="0" fontId="6" fillId="3" borderId="1" xfId="2" applyFont="1" applyBorder="1" applyAlignment="1">
      <alignment horizontal="center" vertical="center"/>
    </xf>
    <xf numFmtId="49" fontId="6" fillId="3" borderId="1" xfId="2" applyNumberFormat="1" applyFont="1" applyBorder="1" applyAlignment="1">
      <alignment horizontal="center" vertical="center"/>
    </xf>
    <xf numFmtId="0" fontId="6" fillId="3" borderId="1" xfId="2" applyFont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0" fontId="6" fillId="10" borderId="1" xfId="2" applyFont="1" applyFill="1" applyBorder="1" applyAlignment="1">
      <alignment horizontal="center"/>
    </xf>
    <xf numFmtId="0" fontId="6" fillId="2" borderId="1" xfId="1" applyFont="1" applyBorder="1" applyAlignment="1">
      <alignment horizontal="left" vertical="center"/>
    </xf>
    <xf numFmtId="0" fontId="6" fillId="2" borderId="1" xfId="1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2" borderId="1" xfId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2" xfId="1" applyFont="1" applyBorder="1" applyAlignment="1">
      <alignment vertical="center"/>
    </xf>
    <xf numFmtId="0" fontId="6" fillId="2" borderId="1" xfId="1" applyFont="1" applyBorder="1" applyAlignment="1">
      <alignment vertical="center"/>
    </xf>
    <xf numFmtId="0" fontId="6" fillId="2" borderId="2" xfId="1" applyFont="1" applyBorder="1" applyAlignment="1">
      <alignment vertical="center" wrapText="1"/>
    </xf>
    <xf numFmtId="0" fontId="6" fillId="0" borderId="2" xfId="5" applyFont="1" applyFill="1" applyBorder="1" applyAlignment="1">
      <alignment horizontal="center" vertical="center"/>
    </xf>
    <xf numFmtId="0" fontId="6" fillId="2" borderId="0" xfId="1" applyFont="1" applyBorder="1" applyAlignment="1">
      <alignment horizontal="center" vertical="center"/>
    </xf>
    <xf numFmtId="0" fontId="6" fillId="2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6" fillId="3" borderId="0" xfId="2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</cellXfs>
  <cellStyles count="6">
    <cellStyle name="60% - Accent1" xfId="2" builtinId="32"/>
    <cellStyle name="Accent4" xfId="3" builtinId="41"/>
    <cellStyle name="Accent6" xfId="4" builtinId="49"/>
    <cellStyle name="Bad" xfId="5" builtinId="27"/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19E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EE404-5E5D-4F5B-BA05-B7A89262EDC0}">
  <dimension ref="A1:Q27"/>
  <sheetViews>
    <sheetView tabSelected="1" zoomScale="115" zoomScaleNormal="115" workbookViewId="0">
      <selection activeCell="B4" sqref="B4"/>
    </sheetView>
  </sheetViews>
  <sheetFormatPr defaultRowHeight="15" x14ac:dyDescent="0.25"/>
  <cols>
    <col min="1" max="1" width="6" style="2" bestFit="1" customWidth="1"/>
    <col min="2" max="2" width="25.5703125" bestFit="1" customWidth="1"/>
    <col min="3" max="3" width="51.28515625" customWidth="1"/>
    <col min="4" max="4" width="3.85546875" bestFit="1" customWidth="1"/>
    <col min="5" max="5" width="6.7109375" style="3" bestFit="1" customWidth="1"/>
    <col min="6" max="6" width="9.140625" style="2" bestFit="1" customWidth="1"/>
    <col min="7" max="7" width="9.140625" style="2"/>
    <col min="8" max="8" width="6.42578125" style="1" customWidth="1"/>
    <col min="9" max="9" width="10.42578125" style="1" customWidth="1"/>
    <col min="10" max="10" width="10.5703125" style="1" bestFit="1" customWidth="1"/>
    <col min="11" max="11" width="13" style="2" customWidth="1"/>
    <col min="12" max="12" width="16.42578125" style="2" customWidth="1"/>
    <col min="13" max="13" width="14.28515625" style="2" customWidth="1"/>
    <col min="14" max="14" width="12.5703125" style="2" customWidth="1"/>
    <col min="15" max="15" width="35.42578125" customWidth="1"/>
  </cols>
  <sheetData>
    <row r="1" spans="1:17" x14ac:dyDescent="0.25">
      <c r="B1" s="33" t="s">
        <v>13</v>
      </c>
      <c r="C1" s="33"/>
    </row>
    <row r="2" spans="1:17" x14ac:dyDescent="0.25">
      <c r="B2" s="33" t="s">
        <v>64</v>
      </c>
      <c r="C2" s="33"/>
    </row>
    <row r="3" spans="1:17" x14ac:dyDescent="0.25">
      <c r="B3" s="33" t="s">
        <v>65</v>
      </c>
      <c r="C3" s="33"/>
    </row>
    <row r="4" spans="1:17" x14ac:dyDescent="0.25">
      <c r="K4" s="34"/>
      <c r="L4" s="34"/>
      <c r="M4" s="34"/>
      <c r="N4" s="34"/>
    </row>
    <row r="5" spans="1:17" x14ac:dyDescent="0.25">
      <c r="A5" s="30" t="s">
        <v>0</v>
      </c>
      <c r="B5" s="30" t="s">
        <v>1</v>
      </c>
      <c r="C5" s="30" t="s">
        <v>58</v>
      </c>
      <c r="D5" s="32" t="s">
        <v>2</v>
      </c>
      <c r="E5" s="32" t="s">
        <v>11</v>
      </c>
      <c r="F5" s="4" t="s">
        <v>3</v>
      </c>
      <c r="G5" s="5" t="s">
        <v>4</v>
      </c>
      <c r="H5" s="36" t="s">
        <v>5</v>
      </c>
      <c r="I5" s="36" t="s">
        <v>6</v>
      </c>
      <c r="J5" s="36" t="s">
        <v>7</v>
      </c>
      <c r="K5" s="35" t="s">
        <v>16</v>
      </c>
      <c r="L5" s="32"/>
      <c r="M5" s="32"/>
      <c r="N5" s="32"/>
    </row>
    <row r="6" spans="1:17" x14ac:dyDescent="0.25">
      <c r="A6" s="30"/>
      <c r="B6" s="31"/>
      <c r="C6" s="31"/>
      <c r="D6" s="32"/>
      <c r="E6" s="32"/>
      <c r="F6" s="4" t="s">
        <v>8</v>
      </c>
      <c r="G6" s="5" t="s">
        <v>9</v>
      </c>
      <c r="H6" s="36"/>
      <c r="I6" s="36"/>
      <c r="J6" s="36"/>
      <c r="K6" s="6" t="s">
        <v>15</v>
      </c>
      <c r="L6" s="6" t="s">
        <v>17</v>
      </c>
      <c r="M6" s="6" t="s">
        <v>14</v>
      </c>
      <c r="N6" s="6" t="s">
        <v>18</v>
      </c>
    </row>
    <row r="7" spans="1:17" x14ac:dyDescent="0.25">
      <c r="A7" s="8">
        <v>0</v>
      </c>
      <c r="B7" s="26" t="s">
        <v>45</v>
      </c>
      <c r="C7" s="28" t="s">
        <v>51</v>
      </c>
      <c r="D7" s="9"/>
      <c r="E7" s="29">
        <v>1</v>
      </c>
      <c r="F7" s="10">
        <v>1</v>
      </c>
      <c r="G7" s="11" t="s">
        <v>12</v>
      </c>
      <c r="H7" s="10">
        <v>0</v>
      </c>
      <c r="I7" s="10">
        <v>8191</v>
      </c>
      <c r="J7" s="10">
        <v>1</v>
      </c>
      <c r="K7" s="12">
        <f>I7-H7+1</f>
        <v>8192</v>
      </c>
      <c r="L7" s="12">
        <f>K7/J7</f>
        <v>8192</v>
      </c>
      <c r="M7" s="12">
        <f>LOG(L7,2)</f>
        <v>13</v>
      </c>
      <c r="N7" s="8">
        <f>ROUNDUP(M7,0)</f>
        <v>13</v>
      </c>
      <c r="O7" s="25"/>
      <c r="Q7" t="s">
        <v>60</v>
      </c>
    </row>
    <row r="8" spans="1:17" x14ac:dyDescent="0.25">
      <c r="A8" s="7">
        <v>1</v>
      </c>
      <c r="B8" s="27" t="s">
        <v>33</v>
      </c>
      <c r="C8" s="22" t="s">
        <v>39</v>
      </c>
      <c r="D8" s="14"/>
      <c r="E8" s="15">
        <v>1</v>
      </c>
      <c r="F8" s="16">
        <v>1</v>
      </c>
      <c r="G8" s="17" t="s">
        <v>12</v>
      </c>
      <c r="H8" s="16">
        <v>0</v>
      </c>
      <c r="I8" s="10">
        <v>8191</v>
      </c>
      <c r="J8" s="16">
        <v>1</v>
      </c>
      <c r="K8" s="12">
        <f>I8-H8+1</f>
        <v>8192</v>
      </c>
      <c r="L8" s="12">
        <f>K8/J8</f>
        <v>8192</v>
      </c>
      <c r="M8" s="12">
        <f>LOG(L8,2)</f>
        <v>13</v>
      </c>
      <c r="N8" s="8">
        <f>ROUNDUP(M8,0)</f>
        <v>13</v>
      </c>
    </row>
    <row r="9" spans="1:17" x14ac:dyDescent="0.25">
      <c r="A9" s="7">
        <v>2</v>
      </c>
      <c r="B9" s="13" t="s">
        <v>46</v>
      </c>
      <c r="C9" s="13" t="s">
        <v>52</v>
      </c>
      <c r="D9" s="14"/>
      <c r="E9" s="15">
        <v>1</v>
      </c>
      <c r="F9" s="16">
        <v>1</v>
      </c>
      <c r="G9" s="17" t="s">
        <v>12</v>
      </c>
      <c r="H9" s="18"/>
      <c r="I9" s="18"/>
      <c r="J9" s="20"/>
      <c r="K9" s="19"/>
      <c r="L9" s="19"/>
      <c r="M9" s="19"/>
      <c r="N9" s="7">
        <v>1</v>
      </c>
    </row>
    <row r="10" spans="1:17" x14ac:dyDescent="0.25">
      <c r="A10" s="7">
        <v>3</v>
      </c>
      <c r="B10" s="13" t="s">
        <v>47</v>
      </c>
      <c r="C10" s="13" t="s">
        <v>53</v>
      </c>
      <c r="D10" s="14"/>
      <c r="E10" s="15">
        <v>1</v>
      </c>
      <c r="F10" s="16">
        <v>1</v>
      </c>
      <c r="G10" s="17" t="s">
        <v>12</v>
      </c>
      <c r="H10" s="18"/>
      <c r="I10" s="18"/>
      <c r="J10" s="18"/>
      <c r="K10" s="19"/>
      <c r="L10" s="19"/>
      <c r="M10" s="19"/>
      <c r="N10" s="7">
        <v>1</v>
      </c>
    </row>
    <row r="11" spans="1:17" x14ac:dyDescent="0.25">
      <c r="A11" s="7">
        <v>4</v>
      </c>
      <c r="B11" s="13" t="s">
        <v>48</v>
      </c>
      <c r="C11" s="13" t="s">
        <v>54</v>
      </c>
      <c r="D11" s="14"/>
      <c r="E11" s="15">
        <v>1</v>
      </c>
      <c r="F11" s="16">
        <v>1</v>
      </c>
      <c r="G11" s="17" t="s">
        <v>12</v>
      </c>
      <c r="H11" s="18"/>
      <c r="I11" s="18"/>
      <c r="J11" s="18"/>
      <c r="K11" s="19"/>
      <c r="L11" s="19"/>
      <c r="M11" s="19"/>
      <c r="N11" s="7">
        <v>1</v>
      </c>
    </row>
    <row r="12" spans="1:17" x14ac:dyDescent="0.25">
      <c r="A12" s="7">
        <v>5</v>
      </c>
      <c r="B12" s="13" t="s">
        <v>49</v>
      </c>
      <c r="C12" s="13" t="s">
        <v>55</v>
      </c>
      <c r="D12" s="14"/>
      <c r="E12" s="15">
        <v>1</v>
      </c>
      <c r="F12" s="16">
        <v>1</v>
      </c>
      <c r="G12" s="17" t="s">
        <v>12</v>
      </c>
      <c r="H12" s="18"/>
      <c r="I12" s="18"/>
      <c r="J12" s="18"/>
      <c r="K12" s="19"/>
      <c r="L12" s="19"/>
      <c r="M12" s="19"/>
      <c r="N12" s="7">
        <v>1</v>
      </c>
    </row>
    <row r="13" spans="1:17" x14ac:dyDescent="0.25">
      <c r="A13" s="7">
        <v>6</v>
      </c>
      <c r="B13" s="13" t="s">
        <v>50</v>
      </c>
      <c r="C13" s="13" t="s">
        <v>56</v>
      </c>
      <c r="D13" s="14"/>
      <c r="E13" s="15">
        <v>1</v>
      </c>
      <c r="F13" s="16">
        <v>1</v>
      </c>
      <c r="G13" s="17" t="s">
        <v>12</v>
      </c>
      <c r="H13" s="18"/>
      <c r="I13" s="18"/>
      <c r="J13" s="18"/>
      <c r="K13" s="19"/>
      <c r="L13" s="19"/>
      <c r="M13" s="19"/>
      <c r="N13" s="7">
        <v>1</v>
      </c>
    </row>
    <row r="14" spans="1:17" x14ac:dyDescent="0.25">
      <c r="A14" s="7">
        <v>7</v>
      </c>
      <c r="B14" s="13" t="s">
        <v>34</v>
      </c>
      <c r="C14" s="13" t="s">
        <v>40</v>
      </c>
      <c r="D14" s="14"/>
      <c r="E14" s="15">
        <v>1</v>
      </c>
      <c r="F14" s="16">
        <v>1</v>
      </c>
      <c r="G14" s="17" t="s">
        <v>12</v>
      </c>
      <c r="H14" s="18"/>
      <c r="I14" s="18"/>
      <c r="J14" s="18"/>
      <c r="K14" s="19"/>
      <c r="L14" s="19"/>
      <c r="M14" s="19"/>
      <c r="N14" s="7">
        <v>1</v>
      </c>
    </row>
    <row r="15" spans="1:17" x14ac:dyDescent="0.25">
      <c r="A15" s="7">
        <v>8</v>
      </c>
      <c r="B15" s="13" t="s">
        <v>35</v>
      </c>
      <c r="C15" s="13" t="s">
        <v>41</v>
      </c>
      <c r="D15" s="14"/>
      <c r="E15" s="15">
        <v>1</v>
      </c>
      <c r="F15" s="16">
        <v>1</v>
      </c>
      <c r="G15" s="17" t="s">
        <v>12</v>
      </c>
      <c r="H15" s="18"/>
      <c r="I15" s="18"/>
      <c r="J15" s="18"/>
      <c r="K15" s="19"/>
      <c r="L15" s="19"/>
      <c r="M15" s="19"/>
      <c r="N15" s="7">
        <v>1</v>
      </c>
    </row>
    <row r="16" spans="1:17" x14ac:dyDescent="0.25">
      <c r="A16" s="7">
        <v>9</v>
      </c>
      <c r="B16" s="13" t="s">
        <v>36</v>
      </c>
      <c r="C16" s="13" t="s">
        <v>42</v>
      </c>
      <c r="D16" s="14"/>
      <c r="E16" s="15">
        <v>1</v>
      </c>
      <c r="F16" s="16">
        <v>1</v>
      </c>
      <c r="G16" s="17" t="s">
        <v>12</v>
      </c>
      <c r="H16" s="18"/>
      <c r="I16" s="18"/>
      <c r="J16" s="18"/>
      <c r="K16" s="19"/>
      <c r="L16" s="19"/>
      <c r="M16" s="19"/>
      <c r="N16" s="7">
        <v>1</v>
      </c>
    </row>
    <row r="17" spans="1:15" x14ac:dyDescent="0.25">
      <c r="A17" s="7">
        <v>10</v>
      </c>
      <c r="B17" s="13" t="s">
        <v>37</v>
      </c>
      <c r="C17" s="13" t="s">
        <v>44</v>
      </c>
      <c r="D17" s="14"/>
      <c r="E17" s="15">
        <v>1</v>
      </c>
      <c r="F17" s="16">
        <v>1</v>
      </c>
      <c r="G17" s="17" t="s">
        <v>12</v>
      </c>
      <c r="H17" s="18"/>
      <c r="I17" s="18"/>
      <c r="J17" s="18"/>
      <c r="K17" s="19"/>
      <c r="L17" s="19"/>
      <c r="M17" s="19"/>
      <c r="N17" s="7">
        <v>1</v>
      </c>
    </row>
    <row r="18" spans="1:15" x14ac:dyDescent="0.25">
      <c r="A18" s="7">
        <v>11</v>
      </c>
      <c r="B18" s="13" t="s">
        <v>38</v>
      </c>
      <c r="C18" s="13" t="s">
        <v>43</v>
      </c>
      <c r="D18" s="14"/>
      <c r="E18" s="15">
        <v>1</v>
      </c>
      <c r="F18" s="16">
        <v>1</v>
      </c>
      <c r="G18" s="17" t="s">
        <v>12</v>
      </c>
      <c r="H18" s="18"/>
      <c r="I18" s="18"/>
      <c r="J18" s="18"/>
      <c r="K18" s="19"/>
      <c r="L18" s="19"/>
      <c r="M18" s="19"/>
      <c r="N18" s="7">
        <v>1</v>
      </c>
    </row>
    <row r="19" spans="1:15" ht="30" x14ac:dyDescent="0.25">
      <c r="A19" s="7">
        <v>13</v>
      </c>
      <c r="B19" s="21" t="s">
        <v>31</v>
      </c>
      <c r="C19" s="22" t="s">
        <v>59</v>
      </c>
      <c r="D19" s="14"/>
      <c r="E19" s="23">
        <v>1</v>
      </c>
      <c r="F19" s="16">
        <v>1</v>
      </c>
      <c r="G19" s="17" t="s">
        <v>30</v>
      </c>
      <c r="H19" s="16">
        <v>0</v>
      </c>
      <c r="I19" s="16">
        <v>32767</v>
      </c>
      <c r="J19" s="16">
        <v>1</v>
      </c>
      <c r="K19" s="19">
        <f>I19-H19+1</f>
        <v>32768</v>
      </c>
      <c r="L19" s="19">
        <f>K19/J19</f>
        <v>32768</v>
      </c>
      <c r="M19" s="19">
        <f>LOG(L19,2)</f>
        <v>15</v>
      </c>
      <c r="N19" s="7">
        <f>ROUNDUP(M19,0)</f>
        <v>15</v>
      </c>
      <c r="O19" s="25"/>
    </row>
    <row r="20" spans="1:15" s="2" customFormat="1" ht="45" x14ac:dyDescent="0.25">
      <c r="A20" s="7">
        <v>14</v>
      </c>
      <c r="B20" s="21" t="s">
        <v>29</v>
      </c>
      <c r="C20" s="24" t="s">
        <v>63</v>
      </c>
      <c r="D20" s="23"/>
      <c r="E20" s="23">
        <v>1</v>
      </c>
      <c r="F20" s="16">
        <v>1</v>
      </c>
      <c r="G20" s="17" t="s">
        <v>28</v>
      </c>
      <c r="H20" s="16">
        <v>0</v>
      </c>
      <c r="I20" s="16">
        <v>2880</v>
      </c>
      <c r="J20" s="16">
        <v>1</v>
      </c>
      <c r="K20" s="19">
        <f>I20-H20+1</f>
        <v>2881</v>
      </c>
      <c r="L20" s="19">
        <f>K20/J20</f>
        <v>2881</v>
      </c>
      <c r="M20" s="19">
        <f>LOG(L20,2)</f>
        <v>11.492353945159872</v>
      </c>
      <c r="N20" s="7">
        <f>ROUNDUP(M20,0)</f>
        <v>12</v>
      </c>
    </row>
    <row r="21" spans="1:15" x14ac:dyDescent="0.25">
      <c r="A21" s="7">
        <v>15</v>
      </c>
      <c r="B21" s="13" t="s">
        <v>32</v>
      </c>
      <c r="C21" s="13" t="s">
        <v>57</v>
      </c>
      <c r="D21" s="14"/>
      <c r="E21" s="15">
        <v>1</v>
      </c>
      <c r="F21" s="16">
        <v>1</v>
      </c>
      <c r="G21" s="17" t="s">
        <v>12</v>
      </c>
      <c r="H21" s="18"/>
      <c r="I21" s="18"/>
      <c r="J21" s="18"/>
      <c r="K21" s="19"/>
      <c r="L21" s="19"/>
      <c r="M21" s="19"/>
      <c r="N21" s="7">
        <v>1</v>
      </c>
    </row>
    <row r="22" spans="1:15" s="2" customFormat="1" ht="45" x14ac:dyDescent="0.25">
      <c r="A22" s="7">
        <v>16</v>
      </c>
      <c r="B22" s="21" t="s">
        <v>19</v>
      </c>
      <c r="C22" s="24" t="s">
        <v>62</v>
      </c>
      <c r="D22" s="23"/>
      <c r="E22" s="23">
        <v>1</v>
      </c>
      <c r="F22" s="16">
        <v>1</v>
      </c>
      <c r="G22" s="16" t="s">
        <v>27</v>
      </c>
      <c r="H22" s="16">
        <v>0</v>
      </c>
      <c r="I22" s="16">
        <v>31</v>
      </c>
      <c r="J22" s="16">
        <v>1</v>
      </c>
      <c r="K22" s="19">
        <f>I22-H22+1</f>
        <v>32</v>
      </c>
      <c r="L22" s="19">
        <f>K22/J22</f>
        <v>32</v>
      </c>
      <c r="M22" s="19">
        <f>LOG(L22,2)</f>
        <v>5</v>
      </c>
      <c r="N22" s="7">
        <f>ROUNDUP(M22,0)</f>
        <v>5</v>
      </c>
    </row>
    <row r="23" spans="1:15" x14ac:dyDescent="0.25">
      <c r="A23" s="7">
        <v>17</v>
      </c>
      <c r="B23" s="27" t="s">
        <v>20</v>
      </c>
      <c r="C23" s="22" t="s">
        <v>61</v>
      </c>
      <c r="D23" s="14"/>
      <c r="E23" s="15">
        <v>1</v>
      </c>
      <c r="F23" s="16">
        <v>1</v>
      </c>
      <c r="G23" s="16" t="s">
        <v>27</v>
      </c>
      <c r="H23" s="16">
        <v>0</v>
      </c>
      <c r="I23" s="16">
        <v>31</v>
      </c>
      <c r="J23" s="16">
        <v>1</v>
      </c>
      <c r="K23" s="19">
        <f>I23-H23+1</f>
        <v>32</v>
      </c>
      <c r="L23" s="19">
        <f>K23/J23</f>
        <v>32</v>
      </c>
      <c r="M23" s="19">
        <f>LOG(L23,2)</f>
        <v>5</v>
      </c>
      <c r="N23" s="7">
        <f>ROUNDUP(M23,0)</f>
        <v>5</v>
      </c>
    </row>
    <row r="24" spans="1:15" x14ac:dyDescent="0.25">
      <c r="A24" s="7">
        <v>18</v>
      </c>
      <c r="B24" s="13" t="s">
        <v>26</v>
      </c>
      <c r="C24" s="13" t="s">
        <v>25</v>
      </c>
      <c r="D24" s="14"/>
      <c r="E24" s="15">
        <v>1</v>
      </c>
      <c r="F24" s="16">
        <v>1</v>
      </c>
      <c r="G24" s="16" t="s">
        <v>10</v>
      </c>
      <c r="H24" s="16">
        <v>1800</v>
      </c>
      <c r="I24" s="16">
        <v>3300</v>
      </c>
      <c r="J24" s="16">
        <v>100</v>
      </c>
      <c r="K24" s="19">
        <f>I24-H24+1</f>
        <v>1501</v>
      </c>
      <c r="L24" s="19">
        <f>K24/J24</f>
        <v>15.01</v>
      </c>
      <c r="M24" s="19">
        <f>LOG(L24,2)</f>
        <v>3.9078520718459635</v>
      </c>
      <c r="N24" s="7">
        <f>ROUNDUP(M24,0)</f>
        <v>4</v>
      </c>
    </row>
    <row r="25" spans="1:15" x14ac:dyDescent="0.25">
      <c r="A25" s="7">
        <v>19</v>
      </c>
      <c r="B25" s="13" t="s">
        <v>21</v>
      </c>
      <c r="C25" s="13" t="s">
        <v>24</v>
      </c>
      <c r="D25" s="14"/>
      <c r="E25" s="15">
        <v>1</v>
      </c>
      <c r="F25" s="16">
        <v>1</v>
      </c>
      <c r="G25" s="17" t="s">
        <v>12</v>
      </c>
      <c r="H25" s="18"/>
      <c r="I25" s="18"/>
      <c r="J25" s="18"/>
      <c r="K25" s="19"/>
      <c r="L25" s="19"/>
      <c r="M25" s="19"/>
      <c r="N25" s="7">
        <v>1</v>
      </c>
    </row>
    <row r="26" spans="1:15" x14ac:dyDescent="0.25">
      <c r="A26" s="7">
        <v>20</v>
      </c>
      <c r="B26" s="13" t="s">
        <v>22</v>
      </c>
      <c r="C26" s="13" t="s">
        <v>23</v>
      </c>
      <c r="D26" s="14"/>
      <c r="E26" s="15">
        <v>1</v>
      </c>
      <c r="F26" s="16">
        <v>1</v>
      </c>
      <c r="G26" s="17" t="s">
        <v>12</v>
      </c>
      <c r="H26" s="18"/>
      <c r="I26" s="18"/>
      <c r="J26" s="18"/>
      <c r="K26" s="19"/>
      <c r="L26" s="19"/>
      <c r="M26" s="19"/>
      <c r="N26" s="7">
        <v>1</v>
      </c>
    </row>
    <row r="27" spans="1:15" x14ac:dyDescent="0.25">
      <c r="N27" s="2">
        <f>SUM(N7:N26)</f>
        <v>80</v>
      </c>
    </row>
  </sheetData>
  <mergeCells count="13">
    <mergeCell ref="B2:C2"/>
    <mergeCell ref="B1:C1"/>
    <mergeCell ref="B3:C3"/>
    <mergeCell ref="K4:N4"/>
    <mergeCell ref="K5:N5"/>
    <mergeCell ref="H5:H6"/>
    <mergeCell ref="I5:I6"/>
    <mergeCell ref="J5:J6"/>
    <mergeCell ref="A5:A6"/>
    <mergeCell ref="B5:B6"/>
    <mergeCell ref="D5:D6"/>
    <mergeCell ref="E5:E6"/>
    <mergeCell ref="C5:C6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HALLBERG</dc:creator>
  <cp:lastModifiedBy>Martin</cp:lastModifiedBy>
  <dcterms:created xsi:type="dcterms:W3CDTF">2021-05-24T07:43:56Z</dcterms:created>
  <dcterms:modified xsi:type="dcterms:W3CDTF">2023-06-02T09:18:05Z</dcterms:modified>
</cp:coreProperties>
</file>