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- Produkter\Dokument\MIOTY\LAN-MIOTY-C-TH\"/>
    </mc:Choice>
  </mc:AlternateContent>
  <xr:revisionPtr revIDLastSave="0" documentId="13_ncr:1_{86A98E95-4AEB-4E12-AF52-39585C49763F}" xr6:coauthVersionLast="47" xr6:coauthVersionMax="47" xr10:uidLastSave="{00000000-0000-0000-0000-000000000000}"/>
  <bookViews>
    <workbookView xWindow="-120" yWindow="-120" windowWidth="29040" windowHeight="17640" xr2:uid="{12C1B8BF-AAAC-4DF4-B99E-4C45A5B8826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K16" i="1"/>
  <c r="L16" i="1" s="1"/>
  <c r="M16" i="1" s="1"/>
  <c r="N16" i="1" s="1"/>
  <c r="K14" i="1"/>
  <c r="L14" i="1" s="1"/>
  <c r="M14" i="1" s="1"/>
  <c r="N14" i="1" s="1"/>
  <c r="K15" i="1"/>
  <c r="L15" i="1" s="1"/>
  <c r="M15" i="1" s="1"/>
  <c r="N15" i="1" s="1"/>
  <c r="K9" i="1"/>
  <c r="L9" i="1" s="1"/>
  <c r="M9" i="1" s="1"/>
  <c r="N9" i="1" s="1"/>
  <c r="K8" i="1"/>
  <c r="L8" i="1" s="1"/>
  <c r="M8" i="1" s="1"/>
  <c r="N8" i="1" s="1"/>
  <c r="K10" i="1" l="1"/>
  <c r="L10" i="1" s="1"/>
  <c r="M10" i="1" s="1"/>
  <c r="N10" i="1" s="1"/>
  <c r="K11" i="1"/>
  <c r="L11" i="1" s="1"/>
  <c r="M11" i="1" s="1"/>
  <c r="N11" i="1" s="1"/>
  <c r="K13" i="1"/>
  <c r="L13" i="1" s="1"/>
  <c r="M13" i="1" s="1"/>
  <c r="N13" i="1" s="1"/>
  <c r="K12" i="1"/>
  <c r="L12" i="1" s="1"/>
  <c r="M12" i="1" s="1"/>
  <c r="N12" i="1" s="1"/>
  <c r="N21" i="1" l="1"/>
</calcChain>
</file>

<file path=xl/sharedStrings.xml><?xml version="1.0" encoding="utf-8"?>
<sst xmlns="http://schemas.openxmlformats.org/spreadsheetml/2006/main" count="60" uniqueCount="52">
  <si>
    <t>Index</t>
  </si>
  <si>
    <t>Name</t>
  </si>
  <si>
    <t>Context</t>
  </si>
  <si>
    <t>Val</t>
  </si>
  <si>
    <t xml:space="preserve">Interger </t>
  </si>
  <si>
    <t>Numeric</t>
  </si>
  <si>
    <t>Min</t>
  </si>
  <si>
    <t>Max</t>
  </si>
  <si>
    <t>Resolution</t>
  </si>
  <si>
    <t>unsigned</t>
  </si>
  <si>
    <t>Unit</t>
  </si>
  <si>
    <t>%RH</t>
  </si>
  <si>
    <t>V</t>
  </si>
  <si>
    <t>°C</t>
  </si>
  <si>
    <t>Uplink</t>
  </si>
  <si>
    <t>%01</t>
  </si>
  <si>
    <t>humidity_2</t>
  </si>
  <si>
    <t>Lansen MIOTY protocol description</t>
  </si>
  <si>
    <t>Needed bits</t>
  </si>
  <si>
    <t>Calculations</t>
  </si>
  <si>
    <t>Needed values</t>
  </si>
  <si>
    <t>Full bits</t>
  </si>
  <si>
    <t>"name":"LAN-MIOTY-C-TH",</t>
  </si>
  <si>
    <t>device_not_activated</t>
  </si>
  <si>
    <t>Year</t>
  </si>
  <si>
    <t xml:space="preserve">humidity_1 </t>
  </si>
  <si>
    <t>Total time device has been running</t>
  </si>
  <si>
    <t>"article:"LAN-920-0012",</t>
  </si>
  <si>
    <t>"typeEui:"A0412D0920001201",</t>
  </si>
  <si>
    <t>temp_1</t>
  </si>
  <si>
    <t>temp_2</t>
  </si>
  <si>
    <t>temp_avg_1</t>
  </si>
  <si>
    <t>temp_avg_2</t>
  </si>
  <si>
    <t>humidity_avg_1</t>
  </si>
  <si>
    <t>humidity_avg_2</t>
  </si>
  <si>
    <t>op_days</t>
  </si>
  <si>
    <t>batt</t>
  </si>
  <si>
    <t>low_batt</t>
  </si>
  <si>
    <t>sab_detected</t>
  </si>
  <si>
    <t>Battery voltage</t>
  </si>
  <si>
    <t>Low battery detected</t>
  </si>
  <si>
    <t>Device not yet activated</t>
  </si>
  <si>
    <t>Max/Min calc</t>
  </si>
  <si>
    <t>Current temperature</t>
  </si>
  <si>
    <t>Current humidity</t>
  </si>
  <si>
    <t>Temperature 15 minutes ago</t>
  </si>
  <si>
    <t>Humidity 15 minutes ago</t>
  </si>
  <si>
    <t>Average 30 minutes temperature (measured every 5 minutes)</t>
  </si>
  <si>
    <t>Average 30 minutes humidity (measured every 5 minutes)</t>
  </si>
  <si>
    <t>Average 31-60 minutes temperature (measured every 5 minutes)</t>
  </si>
  <si>
    <t>Average 31-60 minutes humidity (measured every 5 minutes)</t>
  </si>
  <si>
    <t>Sabotage detected (device opened)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</si>
</sst>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19E7E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27">
    <xf numFmtId="0" fontId="0" fillId="0" borderId="0" xfId="0"/>
    <xf numFmtId="0" fontId="1" fillId="2" borderId="1" xfId="1" applyFont="1" applyBorder="1"/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1" applyFont="1" applyBorder="1"/>
    <xf numFmtId="0" fontId="0" fillId="0" borderId="2" xfId="0" applyBorder="1"/>
    <xf numFmtId="0" fontId="1" fillId="2" borderId="4" xfId="1" applyFont="1" applyBorder="1"/>
    <xf numFmtId="0" fontId="1" fillId="2" borderId="3" xfId="1" applyFont="1" applyBorder="1"/>
    <xf numFmtId="0" fontId="0" fillId="0" borderId="3" xfId="0" applyBorder="1"/>
    <xf numFmtId="0" fontId="1" fillId="2" borderId="4" xfId="1" applyFont="1" applyBorder="1" applyAlignment="1">
      <alignment wrapText="1"/>
    </xf>
    <xf numFmtId="0" fontId="4" fillId="2" borderId="4" xfId="1" applyFont="1" applyBorder="1"/>
    <xf numFmtId="0" fontId="1" fillId="3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0" xfId="4" applyFont="1" applyAlignment="1">
      <alignment horizontal="center" vertical="center"/>
    </xf>
    <xf numFmtId="0" fontId="1" fillId="7" borderId="0" xfId="3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3" xfId="2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" fillId="2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" xfId="2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1" fillId="2" borderId="2" xfId="1" applyFont="1" applyBorder="1" applyAlignment="1">
      <alignment horizontal="center" vertical="center"/>
    </xf>
    <xf numFmtId="49" fontId="1" fillId="3" borderId="2" xfId="2" applyNumberFormat="1" applyBorder="1" applyAlignment="1">
      <alignment horizontal="center" vertical="center"/>
    </xf>
  </cellXfs>
  <cellStyles count="5">
    <cellStyle name="60 % - Dekorfärg1" xfId="2" builtinId="32"/>
    <cellStyle name="Bra" xfId="1" builtinId="26"/>
    <cellStyle name="Dekorfärg4" xfId="3" builtinId="41"/>
    <cellStyle name="Dekorfärg6" xfId="4" builtinId="49"/>
    <cellStyle name="Normal" xfId="0" builtinId="0"/>
  </cellStyles>
  <dxfs count="0"/>
  <tableStyles count="0" defaultTableStyle="TableStyleMedium2" defaultPivotStyle="PivotStyleLight16"/>
  <colors>
    <mruColors>
      <color rgb="FF19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E404-5E5D-4F5B-BA05-B7A89262EDC0}">
  <dimension ref="A1:N21"/>
  <sheetViews>
    <sheetView tabSelected="1" zoomScale="130" zoomScaleNormal="130" workbookViewId="0">
      <selection activeCell="J2" sqref="J2"/>
    </sheetView>
  </sheetViews>
  <sheetFormatPr defaultRowHeight="15" x14ac:dyDescent="0.25"/>
  <cols>
    <col min="1" max="1" width="6" bestFit="1" customWidth="1"/>
    <col min="2" max="2" width="20.28515625" bestFit="1" customWidth="1"/>
    <col min="3" max="3" width="33.5703125" bestFit="1" customWidth="1"/>
    <col min="4" max="4" width="5.7109375" customWidth="1"/>
    <col min="5" max="5" width="6.7109375" style="14" bestFit="1" customWidth="1"/>
    <col min="6" max="6" width="10.140625" style="14" customWidth="1"/>
    <col min="7" max="7" width="9.140625" style="14"/>
    <col min="8" max="8" width="5.28515625" style="14" customWidth="1"/>
    <col min="9" max="9" width="6.42578125" style="14" customWidth="1"/>
    <col min="10" max="10" width="11.28515625" style="14" customWidth="1"/>
    <col min="11" max="11" width="13.42578125" style="14" customWidth="1"/>
    <col min="12" max="12" width="14.42578125" style="14" bestFit="1" customWidth="1"/>
    <col min="13" max="13" width="13.7109375" style="14" customWidth="1"/>
    <col min="14" max="14" width="9.28515625" style="14" customWidth="1"/>
  </cols>
  <sheetData>
    <row r="1" spans="1:14" x14ac:dyDescent="0.25">
      <c r="B1" s="3" t="s">
        <v>17</v>
      </c>
      <c r="C1" s="3"/>
    </row>
    <row r="2" spans="1:14" x14ac:dyDescent="0.25">
      <c r="B2" s="3" t="s">
        <v>22</v>
      </c>
      <c r="C2" s="3"/>
    </row>
    <row r="3" spans="1:14" x14ac:dyDescent="0.25">
      <c r="B3" s="3" t="s">
        <v>27</v>
      </c>
      <c r="C3" s="3"/>
    </row>
    <row r="4" spans="1:14" x14ac:dyDescent="0.25">
      <c r="B4" s="3" t="s">
        <v>28</v>
      </c>
      <c r="C4" s="3"/>
      <c r="K4" s="4"/>
      <c r="L4" s="4"/>
      <c r="M4" s="4"/>
      <c r="N4" s="4"/>
    </row>
    <row r="6" spans="1:14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14</v>
      </c>
      <c r="F6" s="15" t="s">
        <v>4</v>
      </c>
      <c r="G6" s="16" t="s">
        <v>5</v>
      </c>
      <c r="H6" s="2" t="s">
        <v>6</v>
      </c>
      <c r="I6" s="2" t="s">
        <v>7</v>
      </c>
      <c r="J6" s="2" t="s">
        <v>8</v>
      </c>
      <c r="K6" s="13" t="s">
        <v>19</v>
      </c>
      <c r="L6" s="4"/>
      <c r="M6" s="4"/>
      <c r="N6" s="4"/>
    </row>
    <row r="7" spans="1:14" x14ac:dyDescent="0.25">
      <c r="A7" s="4"/>
      <c r="B7" s="5"/>
      <c r="C7" s="5"/>
      <c r="D7" s="4"/>
      <c r="E7" s="4"/>
      <c r="F7" s="15" t="s">
        <v>9</v>
      </c>
      <c r="G7" s="16" t="s">
        <v>10</v>
      </c>
      <c r="H7" s="2"/>
      <c r="I7" s="2"/>
      <c r="J7" s="2"/>
      <c r="K7" s="17" t="s">
        <v>42</v>
      </c>
      <c r="L7" s="17" t="s">
        <v>20</v>
      </c>
      <c r="M7" s="17" t="s">
        <v>18</v>
      </c>
      <c r="N7" s="17" t="s">
        <v>21</v>
      </c>
    </row>
    <row r="8" spans="1:14" x14ac:dyDescent="0.25">
      <c r="A8" s="9">
        <v>0</v>
      </c>
      <c r="B8" s="1" t="s">
        <v>29</v>
      </c>
      <c r="C8" s="1" t="s">
        <v>43</v>
      </c>
      <c r="D8" s="10"/>
      <c r="E8" s="18">
        <v>1</v>
      </c>
      <c r="F8" s="19"/>
      <c r="G8" s="19" t="s">
        <v>13</v>
      </c>
      <c r="H8" s="19">
        <v>-40</v>
      </c>
      <c r="I8" s="19">
        <v>85</v>
      </c>
      <c r="J8" s="19">
        <v>0.125</v>
      </c>
      <c r="K8" s="20">
        <f>I8-H8</f>
        <v>125</v>
      </c>
      <c r="L8" s="20">
        <f>K8/J8</f>
        <v>1000</v>
      </c>
      <c r="M8" s="20">
        <f>LOG(L8,2)</f>
        <v>9.965784284662087</v>
      </c>
      <c r="N8" s="21">
        <f>ROUNDUP(M8,0)</f>
        <v>10</v>
      </c>
    </row>
    <row r="9" spans="1:14" x14ac:dyDescent="0.25">
      <c r="A9" s="6">
        <v>1</v>
      </c>
      <c r="B9" s="8" t="s">
        <v>25</v>
      </c>
      <c r="C9" s="8" t="s">
        <v>44</v>
      </c>
      <c r="D9" s="7"/>
      <c r="E9" s="22">
        <v>1</v>
      </c>
      <c r="F9" s="23"/>
      <c r="G9" s="23" t="s">
        <v>11</v>
      </c>
      <c r="H9" s="23">
        <v>0</v>
      </c>
      <c r="I9" s="23">
        <v>100</v>
      </c>
      <c r="J9" s="23">
        <v>1</v>
      </c>
      <c r="K9" s="24">
        <f>I9-H9</f>
        <v>100</v>
      </c>
      <c r="L9" s="24">
        <f>K9/J9</f>
        <v>100</v>
      </c>
      <c r="M9" s="24">
        <f t="shared" ref="M9:M17" si="0">LOG(L9,2)</f>
        <v>6.6438561897747253</v>
      </c>
      <c r="N9" s="25">
        <f t="shared" ref="N9:N17" si="1">ROUNDUP(M9,0)</f>
        <v>7</v>
      </c>
    </row>
    <row r="10" spans="1:14" x14ac:dyDescent="0.25">
      <c r="A10" s="6">
        <v>2</v>
      </c>
      <c r="B10" s="8" t="s">
        <v>30</v>
      </c>
      <c r="C10" s="8" t="s">
        <v>45</v>
      </c>
      <c r="D10" s="7"/>
      <c r="E10" s="22">
        <v>1</v>
      </c>
      <c r="F10" s="23"/>
      <c r="G10" s="23" t="s">
        <v>13</v>
      </c>
      <c r="H10" s="23">
        <v>-40</v>
      </c>
      <c r="I10" s="23">
        <v>85</v>
      </c>
      <c r="J10" s="23">
        <v>0.125</v>
      </c>
      <c r="K10" s="24">
        <f>I10-H10</f>
        <v>125</v>
      </c>
      <c r="L10" s="24">
        <f>K10/J10</f>
        <v>1000</v>
      </c>
      <c r="M10" s="24">
        <f t="shared" si="0"/>
        <v>9.965784284662087</v>
      </c>
      <c r="N10" s="25">
        <f t="shared" si="1"/>
        <v>10</v>
      </c>
    </row>
    <row r="11" spans="1:14" x14ac:dyDescent="0.25">
      <c r="A11" s="6">
        <v>3</v>
      </c>
      <c r="B11" s="8" t="s">
        <v>16</v>
      </c>
      <c r="C11" s="8" t="s">
        <v>46</v>
      </c>
      <c r="D11" s="7"/>
      <c r="E11" s="22">
        <v>1</v>
      </c>
      <c r="F11" s="23"/>
      <c r="G11" s="23" t="s">
        <v>11</v>
      </c>
      <c r="H11" s="23">
        <v>0</v>
      </c>
      <c r="I11" s="23">
        <v>100</v>
      </c>
      <c r="J11" s="23">
        <v>1</v>
      </c>
      <c r="K11" s="24">
        <f>I11-H11</f>
        <v>100</v>
      </c>
      <c r="L11" s="24">
        <f>K11/J11</f>
        <v>100</v>
      </c>
      <c r="M11" s="24">
        <f t="shared" si="0"/>
        <v>6.6438561897747253</v>
      </c>
      <c r="N11" s="25">
        <f t="shared" si="1"/>
        <v>7</v>
      </c>
    </row>
    <row r="12" spans="1:14" ht="30" x14ac:dyDescent="0.25">
      <c r="A12" s="6">
        <v>4</v>
      </c>
      <c r="B12" s="8" t="s">
        <v>31</v>
      </c>
      <c r="C12" s="11" t="s">
        <v>47</v>
      </c>
      <c r="D12" s="7"/>
      <c r="E12" s="22">
        <v>1</v>
      </c>
      <c r="F12" s="23"/>
      <c r="G12" s="23" t="s">
        <v>13</v>
      </c>
      <c r="H12" s="23">
        <v>-40</v>
      </c>
      <c r="I12" s="23">
        <v>85</v>
      </c>
      <c r="J12" s="23">
        <v>0.125</v>
      </c>
      <c r="K12" s="24">
        <f>I12-H12</f>
        <v>125</v>
      </c>
      <c r="L12" s="24">
        <f>K12/J12</f>
        <v>1000</v>
      </c>
      <c r="M12" s="24">
        <f t="shared" si="0"/>
        <v>9.965784284662087</v>
      </c>
      <c r="N12" s="25">
        <f t="shared" si="1"/>
        <v>10</v>
      </c>
    </row>
    <row r="13" spans="1:14" ht="30" x14ac:dyDescent="0.25">
      <c r="A13" s="6">
        <v>5</v>
      </c>
      <c r="B13" s="8" t="s">
        <v>33</v>
      </c>
      <c r="C13" s="11" t="s">
        <v>48</v>
      </c>
      <c r="D13" s="7"/>
      <c r="E13" s="22">
        <v>1</v>
      </c>
      <c r="F13" s="23"/>
      <c r="G13" s="23" t="s">
        <v>11</v>
      </c>
      <c r="H13" s="23">
        <v>0</v>
      </c>
      <c r="I13" s="23">
        <v>100</v>
      </c>
      <c r="J13" s="23">
        <v>1</v>
      </c>
      <c r="K13" s="24">
        <f>I13-H13</f>
        <v>100</v>
      </c>
      <c r="L13" s="24">
        <f>K13/J13</f>
        <v>100</v>
      </c>
      <c r="M13" s="24">
        <f t="shared" si="0"/>
        <v>6.6438561897747253</v>
      </c>
      <c r="N13" s="25">
        <f t="shared" si="1"/>
        <v>7</v>
      </c>
    </row>
    <row r="14" spans="1:14" ht="30" x14ac:dyDescent="0.25">
      <c r="A14" s="6">
        <v>6</v>
      </c>
      <c r="B14" s="8" t="s">
        <v>32</v>
      </c>
      <c r="C14" s="11" t="s">
        <v>49</v>
      </c>
      <c r="D14" s="7"/>
      <c r="E14" s="22">
        <v>1</v>
      </c>
      <c r="F14" s="23"/>
      <c r="G14" s="23" t="s">
        <v>13</v>
      </c>
      <c r="H14" s="23">
        <v>-40</v>
      </c>
      <c r="I14" s="23">
        <v>85</v>
      </c>
      <c r="J14" s="23">
        <v>0.125</v>
      </c>
      <c r="K14" s="24">
        <f>I14-H14</f>
        <v>125</v>
      </c>
      <c r="L14" s="24">
        <f>K14/J14</f>
        <v>1000</v>
      </c>
      <c r="M14" s="24">
        <f t="shared" si="0"/>
        <v>9.965784284662087</v>
      </c>
      <c r="N14" s="25">
        <f t="shared" si="1"/>
        <v>10</v>
      </c>
    </row>
    <row r="15" spans="1:14" ht="30" x14ac:dyDescent="0.25">
      <c r="A15" s="6">
        <v>7</v>
      </c>
      <c r="B15" s="8" t="s">
        <v>34</v>
      </c>
      <c r="C15" s="11" t="s">
        <v>50</v>
      </c>
      <c r="D15" s="7"/>
      <c r="E15" s="22">
        <v>1</v>
      </c>
      <c r="F15" s="23"/>
      <c r="G15" s="23" t="s">
        <v>11</v>
      </c>
      <c r="H15" s="23">
        <v>0</v>
      </c>
      <c r="I15" s="23">
        <v>100</v>
      </c>
      <c r="J15" s="23">
        <v>1</v>
      </c>
      <c r="K15" s="24">
        <f>I15-H15</f>
        <v>100</v>
      </c>
      <c r="L15" s="24">
        <f>K15/J15</f>
        <v>100</v>
      </c>
      <c r="M15" s="24">
        <f t="shared" si="0"/>
        <v>6.6438561897747253</v>
      </c>
      <c r="N15" s="25">
        <f t="shared" si="1"/>
        <v>7</v>
      </c>
    </row>
    <row r="16" spans="1:14" x14ac:dyDescent="0.25">
      <c r="A16" s="6">
        <v>8</v>
      </c>
      <c r="B16" s="8" t="s">
        <v>35</v>
      </c>
      <c r="C16" s="8" t="s">
        <v>26</v>
      </c>
      <c r="D16" s="7"/>
      <c r="E16" s="22">
        <v>1</v>
      </c>
      <c r="F16" s="23"/>
      <c r="G16" s="23" t="s">
        <v>24</v>
      </c>
      <c r="H16" s="23">
        <v>0</v>
      </c>
      <c r="I16" s="23">
        <v>31</v>
      </c>
      <c r="J16" s="23">
        <v>1</v>
      </c>
      <c r="K16" s="24">
        <f>I16-H16</f>
        <v>31</v>
      </c>
      <c r="L16" s="24">
        <f>K16/J16</f>
        <v>31</v>
      </c>
      <c r="M16" s="24">
        <f t="shared" si="0"/>
        <v>4.9541963103868758</v>
      </c>
      <c r="N16" s="25">
        <f t="shared" si="1"/>
        <v>5</v>
      </c>
    </row>
    <row r="17" spans="1:14" x14ac:dyDescent="0.25">
      <c r="A17" s="6">
        <v>9</v>
      </c>
      <c r="B17" s="8" t="s">
        <v>36</v>
      </c>
      <c r="C17" s="8" t="s">
        <v>39</v>
      </c>
      <c r="D17" s="7"/>
      <c r="E17" s="22">
        <v>1</v>
      </c>
      <c r="F17" s="23">
        <v>1</v>
      </c>
      <c r="G17" s="23" t="s">
        <v>12</v>
      </c>
      <c r="H17" s="23">
        <v>18</v>
      </c>
      <c r="I17" s="23">
        <v>33</v>
      </c>
      <c r="J17" s="23">
        <v>1</v>
      </c>
      <c r="K17" s="24">
        <f>I17-H17</f>
        <v>15</v>
      </c>
      <c r="L17" s="24">
        <f>K17/J17</f>
        <v>15</v>
      </c>
      <c r="M17" s="24">
        <f t="shared" si="0"/>
        <v>3.9068905956085187</v>
      </c>
      <c r="N17" s="25">
        <f t="shared" si="1"/>
        <v>4</v>
      </c>
    </row>
    <row r="18" spans="1:14" x14ac:dyDescent="0.25">
      <c r="A18" s="6">
        <v>10</v>
      </c>
      <c r="B18" s="8" t="s">
        <v>37</v>
      </c>
      <c r="C18" s="8" t="s">
        <v>40</v>
      </c>
      <c r="D18" s="7"/>
      <c r="E18" s="22">
        <v>1</v>
      </c>
      <c r="F18" s="23">
        <v>1</v>
      </c>
      <c r="G18" s="26" t="s">
        <v>15</v>
      </c>
      <c r="H18" s="23"/>
      <c r="I18" s="23"/>
      <c r="J18" s="23"/>
      <c r="K18" s="24"/>
      <c r="L18" s="24"/>
      <c r="M18" s="24"/>
      <c r="N18" s="25">
        <v>1</v>
      </c>
    </row>
    <row r="19" spans="1:14" x14ac:dyDescent="0.25">
      <c r="A19" s="6">
        <v>11</v>
      </c>
      <c r="B19" s="8" t="s">
        <v>38</v>
      </c>
      <c r="C19" s="8" t="s">
        <v>51</v>
      </c>
      <c r="D19" s="7"/>
      <c r="E19" s="22">
        <v>1</v>
      </c>
      <c r="F19" s="23">
        <v>1</v>
      </c>
      <c r="G19" s="26" t="s">
        <v>15</v>
      </c>
      <c r="H19" s="23"/>
      <c r="I19" s="23"/>
      <c r="J19" s="23"/>
      <c r="K19" s="24"/>
      <c r="L19" s="24"/>
      <c r="M19" s="24"/>
      <c r="N19" s="25">
        <v>1</v>
      </c>
    </row>
    <row r="20" spans="1:14" x14ac:dyDescent="0.25">
      <c r="A20" s="6">
        <v>12</v>
      </c>
      <c r="B20" s="8" t="s">
        <v>23</v>
      </c>
      <c r="C20" s="12" t="s">
        <v>41</v>
      </c>
      <c r="D20" s="7"/>
      <c r="E20" s="22">
        <v>1</v>
      </c>
      <c r="F20" s="23">
        <v>1</v>
      </c>
      <c r="G20" s="26" t="s">
        <v>15</v>
      </c>
      <c r="H20" s="23"/>
      <c r="I20" s="23"/>
      <c r="J20" s="23"/>
      <c r="K20" s="24"/>
      <c r="L20" s="24"/>
      <c r="M20" s="24"/>
      <c r="N20" s="25">
        <v>1</v>
      </c>
    </row>
    <row r="21" spans="1:14" x14ac:dyDescent="0.25">
      <c r="N21" s="14">
        <f>SUM(N8:N20)</f>
        <v>80</v>
      </c>
    </row>
  </sheetData>
  <mergeCells count="14">
    <mergeCell ref="B1:C1"/>
    <mergeCell ref="B2:C2"/>
    <mergeCell ref="B3:C3"/>
    <mergeCell ref="B4:C4"/>
    <mergeCell ref="K4:N4"/>
    <mergeCell ref="K6:N6"/>
    <mergeCell ref="A6:A7"/>
    <mergeCell ref="B6:B7"/>
    <mergeCell ref="C6:C7"/>
    <mergeCell ref="D6:D7"/>
    <mergeCell ref="E6:E7"/>
    <mergeCell ref="J6:J7"/>
    <mergeCell ref="H6:H7"/>
    <mergeCell ref="I6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HALLBERG</dc:creator>
  <cp:lastModifiedBy>Martin</cp:lastModifiedBy>
  <dcterms:created xsi:type="dcterms:W3CDTF">2021-05-24T07:43:56Z</dcterms:created>
  <dcterms:modified xsi:type="dcterms:W3CDTF">2022-05-16T09:02:39Z</dcterms:modified>
</cp:coreProperties>
</file>