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E2-CO2-S\"/>
    </mc:Choice>
  </mc:AlternateContent>
  <xr:revisionPtr revIDLastSave="0" documentId="13_ncr:1_{DB905B96-CC15-4332-BB99-6FC648E2190A}" xr6:coauthVersionLast="47" xr6:coauthVersionMax="47" xr10:uidLastSave="{00000000-0000-0000-0000-000000000000}"/>
  <bookViews>
    <workbookView xWindow="-120" yWindow="-120" windowWidth="29040" windowHeight="176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M19" i="1" s="1"/>
  <c r="K18" i="1"/>
  <c r="L18" i="1" s="1"/>
  <c r="M18" i="1" s="1"/>
  <c r="K17" i="1"/>
  <c r="L17" i="1" s="1"/>
  <c r="M17" i="1" s="1"/>
  <c r="N17" i="1" s="1"/>
  <c r="K16" i="1"/>
  <c r="L16" i="1" s="1"/>
  <c r="M16" i="1" s="1"/>
  <c r="N16" i="1" s="1"/>
  <c r="K15" i="1"/>
  <c r="L15" i="1" s="1"/>
  <c r="M15" i="1" s="1"/>
  <c r="N15" i="1" s="1"/>
  <c r="K14" i="1"/>
  <c r="L14" i="1" s="1"/>
  <c r="M14" i="1" s="1"/>
  <c r="N14" i="1" s="1"/>
  <c r="K13" i="1"/>
  <c r="L13" i="1" s="1"/>
  <c r="M13" i="1" s="1"/>
  <c r="N13" i="1" s="1"/>
  <c r="K12" i="1"/>
  <c r="L12" i="1" s="1"/>
  <c r="M12" i="1" s="1"/>
  <c r="N12" i="1" s="1"/>
  <c r="K11" i="1"/>
  <c r="L11" i="1" s="1"/>
  <c r="M11" i="1" s="1"/>
  <c r="N11" i="1" s="1"/>
  <c r="K10" i="1"/>
  <c r="L10" i="1" s="1"/>
  <c r="M10" i="1" s="1"/>
  <c r="N10" i="1" s="1"/>
  <c r="K9" i="1"/>
  <c r="L9" i="1" s="1"/>
  <c r="M9" i="1" s="1"/>
  <c r="N9" i="1" s="1"/>
  <c r="K8" i="1"/>
  <c r="L8" i="1" s="1"/>
  <c r="M8" i="1" s="1"/>
  <c r="N8" i="1" s="1"/>
  <c r="K7" i="1"/>
  <c r="L7" i="1" s="1"/>
  <c r="M7" i="1" s="1"/>
  <c r="N7" i="1" s="1"/>
  <c r="I14" i="1"/>
  <c r="J14" i="1"/>
  <c r="H14" i="1"/>
  <c r="H13" i="1" a="1"/>
  <c r="H13" i="1" s="1"/>
  <c r="I12" i="1"/>
  <c r="J12" i="1"/>
  <c r="H12" i="1"/>
  <c r="I11" i="1"/>
  <c r="J11" i="1"/>
  <c r="H11" i="1"/>
  <c r="N2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<sst xmlns="http://schemas.openxmlformats.org/spreadsheetml/2006/main" count="62" uniqueCount="54">
  <si>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</si>
  <si>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</si>
  <si>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</si>
  <si>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</si>
  <si>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</si>
  <si>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</si>
  <si>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</si>
  <si>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</si>
  <si>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</si>
  <si>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</si>
  <si>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</si>
  <si>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%RH</t>
  </si>
  <si>
    <t>V</t>
  </si>
  <si>
    <t>°C</t>
  </si>
  <si>
    <t>ppm</t>
  </si>
  <si>
    <t>dBA</t>
  </si>
  <si>
    <t>Uplink</t>
  </si>
  <si>
    <t>%01</t>
  </si>
  <si>
    <t>days</t>
  </si>
  <si>
    <t>humidity_1</t>
  </si>
  <si>
    <t>co2_1</t>
  </si>
  <si>
    <t>sound_1</t>
  </si>
  <si>
    <t>humidity_2</t>
  </si>
  <si>
    <t>sound_2</t>
  </si>
  <si>
    <t>Lansen MIOTY protocol description</t>
  </si>
  <si>
    <t>temp_1</t>
  </si>
  <si>
    <t>temp_2</t>
  </si>
  <si>
    <t>co2_2</t>
  </si>
  <si>
    <t>batt</t>
  </si>
  <si>
    <t>co2_last_calibration_value</t>
  </si>
  <si>
    <t>days_to_next_calibration</t>
  </si>
  <si>
    <t>calibration_not_done</t>
  </si>
  <si>
    <t>co2_error</t>
  </si>
  <si>
    <t>"name":"LAN-MIOTY-E2-CO2-S",</t>
  </si>
  <si>
    <t>article:"LAN-920-0072",</t>
  </si>
  <si>
    <t>Calculations</t>
  </si>
  <si>
    <t>Max/Min calc</t>
  </si>
  <si>
    <t>Needed values</t>
  </si>
  <si>
    <t>Needed bits</t>
  </si>
  <si>
    <t>Full bits</t>
  </si>
  <si>
    <t>Current measured temperature</t>
  </si>
  <si>
    <t>Current measured humidity</t>
  </si>
  <si>
    <t>Current measured CO2</t>
  </si>
  <si>
    <t>Current measured sound level</t>
  </si>
  <si>
    <t>Previous measured temperature</t>
  </si>
  <si>
    <t>Previous measured humidity</t>
  </si>
  <si>
    <t>Previous measured CO2</t>
  </si>
  <si>
    <t>Previous measured sound level</t>
  </si>
  <si>
    <t>Current battery voltage</t>
  </si>
  <si>
    <t>Last calibrated CO2-value</t>
  </si>
  <si>
    <t>Number of days until next CO2 calibration</t>
  </si>
  <si>
    <t>Calibration not done yet, give it some more hours</t>
  </si>
  <si>
    <t>Error detected on the CO2-module</t>
  </si>
  <si>
    <t>unused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</si>
</sst>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" fillId="2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1" applyFont="1" applyBorder="1"/>
    <xf numFmtId="0" fontId="1" fillId="2" borderId="2" xfId="1" applyFont="1" applyBorder="1"/>
    <xf numFmtId="0" fontId="1" fillId="5" borderId="0" xfId="4" applyFont="1" applyAlignment="1">
      <alignment horizontal="center"/>
    </xf>
    <xf numFmtId="0" fontId="1" fillId="7" borderId="0" xfId="3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2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3" borderId="2" xfId="2" applyBorder="1" applyAlignment="1">
      <alignment horizontal="center"/>
    </xf>
    <xf numFmtId="49" fontId="1" fillId="3" borderId="2" xfId="2" applyNumberFormat="1" applyBorder="1" applyAlignment="1">
      <alignment horizontal="center"/>
    </xf>
  </cellXfs>
  <cellStyles count="5">
    <cellStyle name="60 % - Dekorfärg1" xfId="2" builtinId="32"/>
    <cellStyle name="Bra" xfId="1" builtinId="26"/>
    <cellStyle name="Dekorfärg4" xfId="3" builtinId="41"/>
    <cellStyle name="Dekorfärg6" xfId="4" builtinId="49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1"/>
  <sheetViews>
    <sheetView tabSelected="1" zoomScale="130" zoomScaleNormal="130" workbookViewId="0">
      <selection activeCell="B3" sqref="B3:C3"/>
    </sheetView>
  </sheetViews>
  <sheetFormatPr defaultRowHeight="15" x14ac:dyDescent="0.25"/>
  <cols>
    <col min="1" max="1" width="6" style="1" bestFit="1" customWidth="1"/>
    <col min="2" max="2" width="24.85546875" bestFit="1" customWidth="1"/>
    <col min="3" max="3" width="45.85546875" bestFit="1" customWidth="1"/>
    <col min="4" max="4" width="3.85546875" bestFit="1" customWidth="1"/>
    <col min="5" max="5" width="6.7109375" style="1" bestFit="1" customWidth="1"/>
    <col min="6" max="6" width="10.140625" style="1" customWidth="1"/>
    <col min="7" max="9" width="9.140625" style="1"/>
    <col min="10" max="10" width="13.28515625" style="1" customWidth="1"/>
    <col min="11" max="11" width="12.7109375" style="1" bestFit="1" customWidth="1"/>
    <col min="12" max="12" width="14.42578125" style="1" bestFit="1" customWidth="1"/>
    <col min="13" max="13" width="13.140625" style="1" bestFit="1" customWidth="1"/>
    <col min="14" max="14" width="8" style="1" bestFit="1" customWidth="1"/>
  </cols>
  <sheetData>
    <row r="1" spans="1:14" x14ac:dyDescent="0.25">
      <c r="B1" s="15" t="s">
        <v>24</v>
      </c>
      <c r="C1" s="15"/>
    </row>
    <row r="2" spans="1:14" x14ac:dyDescent="0.25">
      <c r="B2" s="15" t="s">
        <v>33</v>
      </c>
      <c r="C2" s="15"/>
    </row>
    <row r="3" spans="1:14" x14ac:dyDescent="0.25">
      <c r="B3" s="15" t="s">
        <v>34</v>
      </c>
      <c r="C3" s="15"/>
    </row>
    <row r="5" spans="1:14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16</v>
      </c>
      <c r="F5" s="12" t="s">
        <v>4</v>
      </c>
      <c r="G5" s="13" t="s">
        <v>5</v>
      </c>
      <c r="H5" s="14" t="s">
        <v>6</v>
      </c>
      <c r="I5" s="14" t="s">
        <v>7</v>
      </c>
      <c r="J5" s="14" t="s">
        <v>8</v>
      </c>
      <c r="K5" s="2" t="s">
        <v>35</v>
      </c>
      <c r="L5" s="2"/>
      <c r="M5" s="2"/>
      <c r="N5" s="2"/>
    </row>
    <row r="6" spans="1:14" x14ac:dyDescent="0.25">
      <c r="A6" s="3"/>
      <c r="B6" s="3"/>
      <c r="C6" s="3"/>
      <c r="D6" s="3"/>
      <c r="E6" s="3"/>
      <c r="F6" s="12" t="s">
        <v>9</v>
      </c>
      <c r="G6" s="13" t="s">
        <v>10</v>
      </c>
      <c r="H6" s="14"/>
      <c r="I6" s="14"/>
      <c r="J6" s="14"/>
      <c r="K6" s="4" t="s">
        <v>36</v>
      </c>
      <c r="L6" s="4" t="s">
        <v>37</v>
      </c>
      <c r="M6" s="4" t="s">
        <v>38</v>
      </c>
      <c r="N6" s="4" t="s">
        <v>39</v>
      </c>
    </row>
    <row r="7" spans="1:14" x14ac:dyDescent="0.25">
      <c r="A7" s="16">
        <v>0</v>
      </c>
      <c r="B7" s="10" t="s">
        <v>25</v>
      </c>
      <c r="C7" s="10" t="s">
        <v>40</v>
      </c>
      <c r="D7" s="17"/>
      <c r="E7" s="18">
        <v>1</v>
      </c>
      <c r="F7" s="19"/>
      <c r="G7" s="19" t="s">
        <v>13</v>
      </c>
      <c r="H7" s="19">
        <v>-10</v>
      </c>
      <c r="I7" s="19">
        <v>50</v>
      </c>
      <c r="J7" s="19">
        <v>0.125</v>
      </c>
      <c r="K7" s="5">
        <f t="shared" ref="K7:K19" si="0">I7-H7+1</f>
        <v>61</v>
      </c>
      <c r="L7" s="5">
        <f t="shared" ref="L7:L19" si="1">K7/J7</f>
        <v>488</v>
      </c>
      <c r="M7" s="5">
        <f>LOG(L7,2)</f>
        <v>8.9307373375628867</v>
      </c>
      <c r="N7" s="6">
        <f>ROUNDUP(M7,0)</f>
        <v>9</v>
      </c>
    </row>
    <row r="8" spans="1:14" x14ac:dyDescent="0.25">
      <c r="A8" s="20">
        <v>1</v>
      </c>
      <c r="B8" s="11" t="s">
        <v>19</v>
      </c>
      <c r="C8" s="11" t="s">
        <v>41</v>
      </c>
      <c r="D8" s="21"/>
      <c r="E8" s="22">
        <v>1</v>
      </c>
      <c r="F8" s="23"/>
      <c r="G8" s="23" t="s">
        <v>11</v>
      </c>
      <c r="H8" s="23">
        <v>0</v>
      </c>
      <c r="I8" s="23">
        <v>100</v>
      </c>
      <c r="J8" s="23">
        <v>1</v>
      </c>
      <c r="K8" s="7">
        <f t="shared" si="0"/>
        <v>101</v>
      </c>
      <c r="L8" s="7">
        <f t="shared" si="1"/>
        <v>101</v>
      </c>
      <c r="M8" s="7">
        <f t="shared" ref="M8:M19" si="2">LOG(L8,2)</f>
        <v>6.6582114827517955</v>
      </c>
      <c r="N8" s="8">
        <f>ROUNDUP(M8,0)</f>
        <v>7</v>
      </c>
    </row>
    <row r="9" spans="1:14" x14ac:dyDescent="0.25">
      <c r="A9" s="20">
        <v>2</v>
      </c>
      <c r="B9" s="11" t="s">
        <v>20</v>
      </c>
      <c r="C9" s="11" t="s">
        <v>42</v>
      </c>
      <c r="D9" s="21"/>
      <c r="E9" s="22">
        <v>1</v>
      </c>
      <c r="F9" s="23"/>
      <c r="G9" s="23" t="s">
        <v>14</v>
      </c>
      <c r="H9" s="23">
        <v>0</v>
      </c>
      <c r="I9" s="23">
        <v>5000</v>
      </c>
      <c r="J9" s="23">
        <v>20</v>
      </c>
      <c r="K9" s="7">
        <f t="shared" si="0"/>
        <v>5001</v>
      </c>
      <c r="L9" s="7">
        <f t="shared" si="1"/>
        <v>250.05</v>
      </c>
      <c r="M9" s="7">
        <f t="shared" si="2"/>
        <v>7.966072794820211</v>
      </c>
      <c r="N9" s="8">
        <f t="shared" ref="N9:N17" si="3">ROUNDUP(M9,0)</f>
        <v>8</v>
      </c>
    </row>
    <row r="10" spans="1:14" x14ac:dyDescent="0.25">
      <c r="A10" s="20">
        <v>3</v>
      </c>
      <c r="B10" s="11" t="s">
        <v>21</v>
      </c>
      <c r="C10" s="11" t="s">
        <v>43</v>
      </c>
      <c r="D10" s="21"/>
      <c r="E10" s="22">
        <v>1</v>
      </c>
      <c r="F10" s="23"/>
      <c r="G10" s="23" t="s">
        <v>15</v>
      </c>
      <c r="H10" s="23">
        <v>40</v>
      </c>
      <c r="I10" s="23">
        <v>100</v>
      </c>
      <c r="J10" s="23">
        <v>1</v>
      </c>
      <c r="K10" s="7">
        <f t="shared" si="0"/>
        <v>61</v>
      </c>
      <c r="L10" s="7">
        <f t="shared" si="1"/>
        <v>61</v>
      </c>
      <c r="M10" s="7">
        <f t="shared" si="2"/>
        <v>5.9307373375628867</v>
      </c>
      <c r="N10" s="8">
        <f t="shared" si="3"/>
        <v>6</v>
      </c>
    </row>
    <row r="11" spans="1:14" x14ac:dyDescent="0.25">
      <c r="A11" s="20">
        <v>4</v>
      </c>
      <c r="B11" s="11" t="s">
        <v>26</v>
      </c>
      <c r="C11" s="11" t="s">
        <v>44</v>
      </c>
      <c r="D11" s="21"/>
      <c r="E11" s="22">
        <v>1</v>
      </c>
      <c r="F11" s="23"/>
      <c r="G11" s="23" t="s">
        <v>13</v>
      </c>
      <c r="H11" s="23">
        <f>H7</f>
        <v>-10</v>
      </c>
      <c r="I11" s="23">
        <f t="shared" ref="I11:J11" si="4">I7</f>
        <v>50</v>
      </c>
      <c r="J11" s="23">
        <f t="shared" si="4"/>
        <v>0.125</v>
      </c>
      <c r="K11" s="7">
        <f t="shared" si="0"/>
        <v>61</v>
      </c>
      <c r="L11" s="7">
        <f t="shared" si="1"/>
        <v>488</v>
      </c>
      <c r="M11" s="7">
        <f t="shared" si="2"/>
        <v>8.9307373375628867</v>
      </c>
      <c r="N11" s="8">
        <f t="shared" si="3"/>
        <v>9</v>
      </c>
    </row>
    <row r="12" spans="1:14" x14ac:dyDescent="0.25">
      <c r="A12" s="20">
        <v>5</v>
      </c>
      <c r="B12" s="11" t="s">
        <v>22</v>
      </c>
      <c r="C12" s="11" t="s">
        <v>45</v>
      </c>
      <c r="D12" s="21"/>
      <c r="E12" s="22">
        <v>1</v>
      </c>
      <c r="F12" s="23"/>
      <c r="G12" s="23" t="s">
        <v>11</v>
      </c>
      <c r="H12" s="23">
        <f>H8</f>
        <v>0</v>
      </c>
      <c r="I12" s="23">
        <f t="shared" ref="I12:J12" si="5">I8</f>
        <v>100</v>
      </c>
      <c r="J12" s="23">
        <f t="shared" si="5"/>
        <v>1</v>
      </c>
      <c r="K12" s="7">
        <f t="shared" si="0"/>
        <v>101</v>
      </c>
      <c r="L12" s="7">
        <f t="shared" si="1"/>
        <v>101</v>
      </c>
      <c r="M12" s="7">
        <f t="shared" si="2"/>
        <v>6.6582114827517955</v>
      </c>
      <c r="N12" s="8">
        <f t="shared" si="3"/>
        <v>7</v>
      </c>
    </row>
    <row r="13" spans="1:14" x14ac:dyDescent="0.25">
      <c r="A13" s="20">
        <v>6</v>
      </c>
      <c r="B13" s="11" t="s">
        <v>27</v>
      </c>
      <c r="C13" s="11" t="s">
        <v>46</v>
      </c>
      <c r="D13" s="21"/>
      <c r="E13" s="22">
        <v>1</v>
      </c>
      <c r="F13" s="23"/>
      <c r="G13" s="23" t="s">
        <v>14</v>
      </c>
      <c r="H13" s="23" cm="1">
        <f t="array" ref="H13:J13">H9:J9</f>
        <v>0</v>
      </c>
      <c r="I13" s="23">
        <v>5000</v>
      </c>
      <c r="J13" s="23">
        <v>20</v>
      </c>
      <c r="K13" s="7">
        <f t="shared" si="0"/>
        <v>5001</v>
      </c>
      <c r="L13" s="7">
        <f t="shared" si="1"/>
        <v>250.05</v>
      </c>
      <c r="M13" s="7">
        <f t="shared" si="2"/>
        <v>7.966072794820211</v>
      </c>
      <c r="N13" s="8">
        <f t="shared" si="3"/>
        <v>8</v>
      </c>
    </row>
    <row r="14" spans="1:14" x14ac:dyDescent="0.25">
      <c r="A14" s="20">
        <v>7</v>
      </c>
      <c r="B14" s="11" t="s">
        <v>23</v>
      </c>
      <c r="C14" s="11" t="s">
        <v>47</v>
      </c>
      <c r="D14" s="21"/>
      <c r="E14" s="22">
        <v>1</v>
      </c>
      <c r="F14" s="23"/>
      <c r="G14" s="23" t="s">
        <v>15</v>
      </c>
      <c r="H14" s="23">
        <f>H10</f>
        <v>40</v>
      </c>
      <c r="I14" s="23">
        <f t="shared" ref="I14:J14" si="6">I10</f>
        <v>100</v>
      </c>
      <c r="J14" s="23">
        <f t="shared" si="6"/>
        <v>1</v>
      </c>
      <c r="K14" s="7">
        <f t="shared" si="0"/>
        <v>61</v>
      </c>
      <c r="L14" s="7">
        <f t="shared" si="1"/>
        <v>61</v>
      </c>
      <c r="M14" s="7">
        <f t="shared" si="2"/>
        <v>5.9307373375628867</v>
      </c>
      <c r="N14" s="8">
        <f t="shared" si="3"/>
        <v>6</v>
      </c>
    </row>
    <row r="15" spans="1:14" x14ac:dyDescent="0.25">
      <c r="A15" s="20">
        <v>8</v>
      </c>
      <c r="B15" s="11" t="s">
        <v>28</v>
      </c>
      <c r="C15" s="11" t="s">
        <v>48</v>
      </c>
      <c r="D15" s="21"/>
      <c r="E15" s="22">
        <v>1</v>
      </c>
      <c r="F15" s="23"/>
      <c r="G15" s="23" t="s">
        <v>12</v>
      </c>
      <c r="H15" s="23">
        <v>1.9</v>
      </c>
      <c r="I15" s="23">
        <v>3.3</v>
      </c>
      <c r="J15" s="23">
        <v>0.1</v>
      </c>
      <c r="K15" s="7">
        <f t="shared" si="0"/>
        <v>2.4</v>
      </c>
      <c r="L15" s="7">
        <f t="shared" si="1"/>
        <v>23.999999999999996</v>
      </c>
      <c r="M15" s="7">
        <f t="shared" si="2"/>
        <v>4.5849625007211561</v>
      </c>
      <c r="N15" s="8">
        <f t="shared" si="3"/>
        <v>5</v>
      </c>
    </row>
    <row r="16" spans="1:14" x14ac:dyDescent="0.25">
      <c r="A16" s="20">
        <v>9</v>
      </c>
      <c r="B16" s="11" t="s">
        <v>29</v>
      </c>
      <c r="C16" s="11" t="s">
        <v>49</v>
      </c>
      <c r="D16" s="21"/>
      <c r="E16" s="22">
        <v>1</v>
      </c>
      <c r="F16" s="23"/>
      <c r="G16" s="23" t="s">
        <v>14</v>
      </c>
      <c r="H16" s="23">
        <v>0</v>
      </c>
      <c r="I16" s="23">
        <v>5000</v>
      </c>
      <c r="J16" s="23">
        <v>20</v>
      </c>
      <c r="K16" s="7">
        <f t="shared" si="0"/>
        <v>5001</v>
      </c>
      <c r="L16" s="7">
        <f t="shared" si="1"/>
        <v>250.05</v>
      </c>
      <c r="M16" s="7">
        <f t="shared" si="2"/>
        <v>7.966072794820211</v>
      </c>
      <c r="N16" s="8">
        <f t="shared" si="3"/>
        <v>8</v>
      </c>
    </row>
    <row r="17" spans="1:14" x14ac:dyDescent="0.25">
      <c r="A17" s="20">
        <v>10</v>
      </c>
      <c r="B17" s="11" t="s">
        <v>30</v>
      </c>
      <c r="C17" s="11" t="s">
        <v>50</v>
      </c>
      <c r="D17" s="21"/>
      <c r="E17" s="22">
        <v>1</v>
      </c>
      <c r="F17" s="23"/>
      <c r="G17" s="23" t="s">
        <v>18</v>
      </c>
      <c r="H17" s="23">
        <v>0</v>
      </c>
      <c r="I17" s="23">
        <v>31</v>
      </c>
      <c r="J17" s="23">
        <v>1</v>
      </c>
      <c r="K17" s="7">
        <f t="shared" si="0"/>
        <v>32</v>
      </c>
      <c r="L17" s="7">
        <f t="shared" si="1"/>
        <v>32</v>
      </c>
      <c r="M17" s="7">
        <f t="shared" si="2"/>
        <v>5</v>
      </c>
      <c r="N17" s="8">
        <f t="shared" si="3"/>
        <v>5</v>
      </c>
    </row>
    <row r="18" spans="1:14" x14ac:dyDescent="0.25">
      <c r="A18" s="20">
        <v>11</v>
      </c>
      <c r="B18" s="11" t="s">
        <v>31</v>
      </c>
      <c r="C18" s="11" t="s">
        <v>51</v>
      </c>
      <c r="D18" s="21"/>
      <c r="E18" s="22">
        <v>1</v>
      </c>
      <c r="F18" s="23">
        <v>1</v>
      </c>
      <c r="G18" s="24" t="s">
        <v>17</v>
      </c>
      <c r="H18" s="23"/>
      <c r="I18" s="23"/>
      <c r="J18" s="23">
        <v>1</v>
      </c>
      <c r="K18" s="7">
        <f t="shared" si="0"/>
        <v>1</v>
      </c>
      <c r="L18" s="7">
        <f t="shared" si="1"/>
        <v>1</v>
      </c>
      <c r="M18" s="7">
        <f t="shared" si="2"/>
        <v>0</v>
      </c>
      <c r="N18" s="8">
        <v>1</v>
      </c>
    </row>
    <row r="19" spans="1:14" x14ac:dyDescent="0.25">
      <c r="A19" s="20">
        <v>12</v>
      </c>
      <c r="B19" s="11" t="s">
        <v>32</v>
      </c>
      <c r="C19" s="11" t="s">
        <v>52</v>
      </c>
      <c r="D19" s="21"/>
      <c r="E19" s="22">
        <v>1</v>
      </c>
      <c r="F19" s="23">
        <v>1</v>
      </c>
      <c r="G19" s="24" t="s">
        <v>17</v>
      </c>
      <c r="H19" s="23"/>
      <c r="I19" s="23"/>
      <c r="J19" s="23">
        <v>1</v>
      </c>
      <c r="K19" s="7">
        <f t="shared" si="0"/>
        <v>1</v>
      </c>
      <c r="L19" s="7">
        <f t="shared" si="1"/>
        <v>1</v>
      </c>
      <c r="M19" s="7">
        <f t="shared" si="2"/>
        <v>0</v>
      </c>
      <c r="N19" s="8">
        <v>1</v>
      </c>
    </row>
    <row r="20" spans="1:14" x14ac:dyDescent="0.25">
      <c r="A20" s="20">
        <v>13</v>
      </c>
      <c r="B20" s="11" t="s">
        <v>53</v>
      </c>
      <c r="C20" s="11" t="s">
        <v>53</v>
      </c>
      <c r="D20" s="21"/>
      <c r="E20" s="22">
        <v>1</v>
      </c>
      <c r="F20" s="23">
        <v>1</v>
      </c>
      <c r="G20" s="24" t="s">
        <v>17</v>
      </c>
      <c r="H20" s="23"/>
      <c r="I20" s="23"/>
      <c r="J20" s="23">
        <v>1</v>
      </c>
      <c r="K20" s="7"/>
      <c r="L20" s="7"/>
      <c r="M20" s="7"/>
      <c r="N20" s="8"/>
    </row>
    <row r="21" spans="1:14" x14ac:dyDescent="0.25">
      <c r="K21" s="9"/>
      <c r="L21" s="9"/>
      <c r="M21" s="9"/>
      <c r="N21" s="9">
        <f>SUM(N7:N20)</f>
        <v>80</v>
      </c>
    </row>
  </sheetData>
  <mergeCells count="12">
    <mergeCell ref="D5:D6"/>
    <mergeCell ref="E5:E6"/>
    <mergeCell ref="H5:H6"/>
    <mergeCell ref="I5:I6"/>
    <mergeCell ref="J5:J6"/>
    <mergeCell ref="K5:N5"/>
    <mergeCell ref="B1:C1"/>
    <mergeCell ref="B2:C2"/>
    <mergeCell ref="B3:C3"/>
    <mergeCell ref="A5:A6"/>
    <mergeCell ref="C5:C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2022-05-16T08:53:17Z</dcterms:modified>
</cp:coreProperties>
</file>